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455"/>
  </bookViews>
  <sheets>
    <sheet name="05_2024" sheetId="1" r:id="rId1"/>
  </sheets>
  <definedNames>
    <definedName name="_xlnm.Print_Area" localSheetId="0">'05_2024'!$A$1:$B$178</definedName>
  </definedNames>
  <calcPr calcId="125725"/>
</workbook>
</file>

<file path=xl/calcChain.xml><?xml version="1.0" encoding="utf-8"?>
<calcChain xmlns="http://schemas.openxmlformats.org/spreadsheetml/2006/main">
  <c r="B60" i="1"/>
  <c r="B71" s="1"/>
  <c r="B156"/>
  <c r="B88"/>
  <c r="B74"/>
  <c r="B45"/>
  <c r="B37"/>
  <c r="B27" l="1"/>
  <c r="B25" l="1"/>
  <c r="B112" l="1"/>
  <c r="B108"/>
  <c r="B99"/>
  <c r="B55"/>
  <c r="B129" l="1"/>
  <c r="B42"/>
  <c r="B146"/>
  <c r="B85"/>
  <c r="B49"/>
  <c r="B136" l="1"/>
  <c r="B137" s="1"/>
  <c r="B169" l="1"/>
  <c r="B141" l="1"/>
  <c r="B162" s="1"/>
  <c r="B144"/>
  <c r="B161" s="1"/>
</calcChain>
</file>

<file path=xl/sharedStrings.xml><?xml version="1.0" encoding="utf-8"?>
<sst xmlns="http://schemas.openxmlformats.org/spreadsheetml/2006/main" count="157" uniqueCount="154">
  <si>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</si>
  <si>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</si>
  <si>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</si>
  <si>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</si>
  <si>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</si>
  <si>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</si>
  <si>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</si>
  <si>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</si>
  <si>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</si>
  <si>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</si>
  <si>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</si>
  <si>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</si>
  <si>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</si>
  <si>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</si>
  <si>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</si>
  <si>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</si>
  <si>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</si>
  <si>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</si>
  <si>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</si>
  <si>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</si>
  <si>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</si>
  <si>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</si>
  <si>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</si>
  <si>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</si>
  <si>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</si>
  <si>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</si>
  <si>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</si>
  <si>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</si>
  <si>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</si>
  <si>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</si>
  <si>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</si>
  <si>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</si>
  <si>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</si>
  <si>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</si>
  <si>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</si>
  <si>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</si>
  <si>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</si>
  <si>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</si>
  <si>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</si>
  <si>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</si>
  <si>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</si>
  <si>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</si>
  <si>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</si>
  <si>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</si>
  <si>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</si>
  <si>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</si>
  <si>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</si>
  <si>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</si>
  <si>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</si>
  <si>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</si>
  <si>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</si>
  <si>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</si>
  <si>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</si>
  <si>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</si>
  <si>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</si>
  <si>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</si>
  <si>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</si>
  <si>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</si>
  <si>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</si>
  <si>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</si>
  <si>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</si>
  <si>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</si>
  <si>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</si>
  <si>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</si>
  <si>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</si>
  <si>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</si>
  <si>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</si>
  <si>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</si>
  <si>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</si>
  <si>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</si>
  <si>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</si>
  <si>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</si>
  <si>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</si>
  <si>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</si>
  <si>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</si>
  <si>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</si>
  <si>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</si>
  <si>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</si>
  <si>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</si>
  <si>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</si>
  <si>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</si>
  <si>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</si>
  <si>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</si>
  <si>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</si>
  <si>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</si>
  <si>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</si>
  <si>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</si>
  <si>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</si>
  <si>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</si>
  <si>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</si>
  <si>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</si>
  <si>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</si>
  <si>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</si>
  <si>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</si>
  <si>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</si>
  <si>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</si>
  <si>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</si>
  <si>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</si>
  <si>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</si>
  <si>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</si>
  <si>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</si>
  <si>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</si>
  <si>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</si>
  <si>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</si>
  <si>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</si>
  <si>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</si>
  <si>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</si>
  <si>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</si>
  <si>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</si>
  <si>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</si>
  <si>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</si>
  <si>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</si>
  <si>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</si>
  <si>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</si>
  <si>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</si>
  <si>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</si>
  <si>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</si>
  <si>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</si>
  <si>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</si>
  <si>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</si>
  <si>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</si>
  <si>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</si>
  <si>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</si>
  <si>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</si>
  <si>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</si>
  <si>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2.5.6 - Devolução de Pagamento Indevido (Transf. Entre contas)</t>
  </si>
  <si>
    <t>2.5.9 - Entrada Fundo Rescisório</t>
  </si>
  <si>
    <t xml:space="preserve">1.2.6- CONTA FIC GIRO CUSTEIO </t>
  </si>
  <si>
    <t xml:space="preserve">1.2.7- CONTA FIC GIRO FD RESCISÓRIO </t>
  </si>
  <si>
    <t xml:space="preserve">7.2.6- CONTA FIC GIRO CUSTEIO </t>
  </si>
  <si>
    <t xml:space="preserve">7.2.7- CONTA FIC GIRO FD RESCISÓRIO </t>
  </si>
  <si>
    <t xml:space="preserve">3.1.8 - CONTA FIC GIRO CUSTEIO </t>
  </si>
  <si>
    <t xml:space="preserve">4.1.7 - CONTA FIC GIRO CUSTEIO </t>
  </si>
  <si>
    <t>1.2.9- CUSTEIO HGG - 0012 / 003 / 00006839-0</t>
  </si>
  <si>
    <t>5.1.8.13 - Bloqueio Bancario</t>
  </si>
  <si>
    <t>7.2.9- CUSTEIO HGG - 0012 / 003 / 00006839-0</t>
  </si>
  <si>
    <t xml:space="preserve">5.1.8.16 - Devolução de Verba ao Poder Público </t>
  </si>
  <si>
    <t xml:space="preserve"> </t>
  </si>
  <si>
    <t>1.2.8- FUNDO TRAB. RESCISÓRIO - 0012 / 003 / 00006842-0</t>
  </si>
  <si>
    <t>7.2.8- FUNDO TRAB. RESCISÓRIO - 0012 / 003 / 00006842-0</t>
  </si>
  <si>
    <t>7.SALDO BANCÁRIO FINAL EM  30/04/2024</t>
  </si>
  <si>
    <t>2.1.1 - Conta Corrente - 0012 / 003 / 00006839-0</t>
  </si>
  <si>
    <t>Competência: 05/2024</t>
  </si>
  <si>
    <t xml:space="preserve">1.3.4 - Conta Investimento - Residual de Reforma - 0012 / 1388 / 748427392-0 </t>
  </si>
  <si>
    <t xml:space="preserve">2.4.4 - Conta Investimento - Residual de Reforma - 0012 / 1388 / 748427392-0 </t>
  </si>
  <si>
    <t xml:space="preserve">3.1.10 - Conta Investimento - Residual de Reforma - 0012 / 1388 / 748427392-0 </t>
  </si>
  <si>
    <t xml:space="preserve">3.1.9 - CONTA FIC GIRO FD RESCISÓRIO </t>
  </si>
  <si>
    <t xml:space="preserve">4.1.10 - Conta Investimento - Residual de Reforma - 0012 / 1388 / 748427392-0 </t>
  </si>
  <si>
    <t xml:space="preserve">4.1.8 - CONTA FIC GIRO FD RESCISÓRIO </t>
  </si>
  <si>
    <t>4.1.9 - BANCO CEF C/C – HGG</t>
  </si>
  <si>
    <t xml:space="preserve">7.3.4 - Conta Investimento - Residual de Reforma - 0012 / 1388 / 748427392-0 </t>
  </si>
  <si>
    <t>2.1.2 - FUNDO TRAB. RESCISÓRIO - 0012 / 003 / 00006842-0</t>
  </si>
  <si>
    <t>5.1.8.14 - Outros (Bloqueio Judicial)</t>
  </si>
  <si>
    <t xml:space="preserve">2.5.10 - Recursos Extracontratuais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</si>
</sst>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43" fontId="1" fillId="0" borderId="1" xfId="1" applyFont="1" applyFill="1" applyBorder="1" applyAlignment="1"/>
    <xf numFmtId="0" fontId="0" fillId="0" borderId="1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0" fillId="4" borderId="1" xfId="0" applyNumberFormat="1" applyFill="1" applyBorder="1" applyAlignment="1">
      <alignment vertical="center" shrinkToFit="1"/>
    </xf>
    <xf numFmtId="4" fontId="2" fillId="4" borderId="1" xfId="0" applyNumberFormat="1" applyFon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ont="1" applyFill="1"/>
    <xf numFmtId="0" fontId="2" fillId="2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0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/>
    <xf numFmtId="4" fontId="1" fillId="0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3" fontId="0" fillId="0" borderId="0" xfId="0" applyNumberFormat="1" applyFont="1"/>
    <xf numFmtId="4" fontId="2" fillId="5" borderId="1" xfId="0" applyNumberFormat="1" applyFont="1" applyFill="1" applyBorder="1" applyAlignment="1">
      <alignment horizontal="right" vertical="center"/>
    </xf>
    <xf numFmtId="0" fontId="3" fillId="0" borderId="0" xfId="0" applyFont="1"/>
    <xf numFmtId="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/>
    <xf numFmtId="43" fontId="1" fillId="0" borderId="1" xfId="1" applyFont="1" applyFill="1" applyBorder="1" applyAlignment="1">
      <alignment vertical="center"/>
    </xf>
    <xf numFmtId="0" fontId="0" fillId="0" borderId="1" xfId="0" applyFont="1" applyBorder="1"/>
    <xf numFmtId="43" fontId="0" fillId="0" borderId="1" xfId="1" quotePrefix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/>
    <xf numFmtId="43" fontId="3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43" fontId="3" fillId="0" borderId="1" xfId="1" applyFont="1" applyFill="1" applyBorder="1" applyAlignment="1"/>
    <xf numFmtId="0" fontId="2" fillId="3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shrinkToFit="1"/>
    </xf>
    <xf numFmtId="4" fontId="0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0" fillId="0" borderId="0" xfId="0" applyNumberFormat="1" applyFont="1" applyBorder="1"/>
    <xf numFmtId="43" fontId="10" fillId="0" borderId="1" xfId="1" applyFont="1" applyFill="1" applyBorder="1" applyAlignment="1" applyProtection="1">
      <alignment horizontal="right" vertical="center" readingOrder="1"/>
    </xf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43" fontId="10" fillId="0" borderId="2" xfId="1" applyFont="1" applyFill="1" applyBorder="1" applyAlignment="1" applyProtection="1">
      <alignment horizontal="right" vertical="center" readingOrder="1"/>
    </xf>
    <xf numFmtId="43" fontId="4" fillId="3" borderId="1" xfId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4" fontId="2" fillId="0" borderId="1" xfId="1" applyNumberFormat="1" applyFont="1" applyFill="1" applyBorder="1" applyAlignment="1">
      <alignment horizontal="right" vertical="center"/>
    </xf>
    <xf numFmtId="2" fontId="0" fillId="0" borderId="1" xfId="1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172</xdr:row>
      <xdr:rowOff>56030</xdr:rowOff>
    </xdr:from>
    <xdr:to>
      <xdr:col>0</xdr:col>
      <xdr:colOff>5939117</xdr:colOff>
      <xdr:row>177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5"/>
  <dimension ref="A1:C203"/>
  <sheetViews>
    <sheetView showGridLines="0" tabSelected="1" topLeftCell="A157" zoomScaleNormal="100" zoomScaleSheetLayoutView="70" workbookViewId="0">
      <selection activeCell="A167" sqref="A167"/>
    </sheetView>
  </sheetViews>
  <sheetFormatPr defaultColWidth="41.7109375" defaultRowHeight="15"/>
  <cols>
    <col min="1" max="1" width="108" style="1" customWidth="1"/>
    <col min="2" max="2" width="43.42578125" style="1" customWidth="1"/>
    <col min="3" max="16384" width="41.7109375" style="1"/>
  </cols>
  <sheetData>
    <row r="1" spans="1:2" ht="81.75" customHeight="1">
      <c r="A1" s="57"/>
      <c r="B1" s="57"/>
    </row>
    <row r="2" spans="1:2">
      <c r="A2" s="79" t="s">
        <v>123</v>
      </c>
      <c r="B2" s="79"/>
    </row>
    <row r="3" spans="1:2">
      <c r="A3" s="79"/>
      <c r="B3" s="79"/>
    </row>
    <row r="4" spans="1:2">
      <c r="A4" s="79"/>
      <c r="B4" s="79"/>
    </row>
    <row r="5" spans="1:2">
      <c r="A5" s="79"/>
      <c r="B5" s="79"/>
    </row>
    <row r="6" spans="1:2">
      <c r="A6" s="79"/>
      <c r="B6" s="79"/>
    </row>
    <row r="7" spans="1:2">
      <c r="A7" s="79"/>
      <c r="B7" s="79"/>
    </row>
    <row r="8" spans="1:2" ht="23.25" customHeight="1">
      <c r="A8" s="80" t="s">
        <v>122</v>
      </c>
      <c r="B8" s="80"/>
    </row>
    <row r="9" spans="1:2" ht="23.25" customHeight="1">
      <c r="A9" s="80"/>
      <c r="B9" s="80"/>
    </row>
    <row r="10" spans="1:2">
      <c r="A10" s="81" t="s">
        <v>121</v>
      </c>
      <c r="B10" s="81"/>
    </row>
    <row r="11" spans="1:2">
      <c r="A11" s="25" t="s">
        <v>119</v>
      </c>
      <c r="B11" s="53"/>
    </row>
    <row r="12" spans="1:2">
      <c r="A12" s="82" t="s">
        <v>120</v>
      </c>
      <c r="B12" s="82"/>
    </row>
    <row r="13" spans="1:2">
      <c r="A13" s="54" t="s">
        <v>119</v>
      </c>
      <c r="B13" s="53"/>
    </row>
    <row r="14" spans="1:2">
      <c r="A14" s="82" t="s">
        <v>118</v>
      </c>
      <c r="B14" s="82"/>
    </row>
    <row r="15" spans="1:2">
      <c r="A15" s="54" t="s">
        <v>117</v>
      </c>
      <c r="B15" s="53"/>
    </row>
    <row r="16" spans="1:2">
      <c r="A16" s="55" t="s">
        <v>116</v>
      </c>
      <c r="B16" s="55"/>
    </row>
    <row r="17" spans="1:3">
      <c r="A17" s="82" t="s">
        <v>124</v>
      </c>
      <c r="B17" s="82"/>
    </row>
    <row r="18" spans="1:3">
      <c r="A18" s="54"/>
      <c r="B18" s="53"/>
    </row>
    <row r="19" spans="1:3" s="48" customFormat="1">
      <c r="A19" s="52" t="s">
        <v>115</v>
      </c>
      <c r="B19" s="51">
        <v>20050192.370000001</v>
      </c>
    </row>
    <row r="20" spans="1:3" s="48" customFormat="1">
      <c r="A20" s="52" t="s">
        <v>114</v>
      </c>
      <c r="B20" s="51">
        <v>0</v>
      </c>
    </row>
    <row r="21" spans="1:3" s="48" customFormat="1">
      <c r="A21" s="50"/>
      <c r="B21" s="49"/>
    </row>
    <row r="22" spans="1:3" ht="26.25">
      <c r="A22" s="76" t="s">
        <v>113</v>
      </c>
      <c r="B22" s="76"/>
    </row>
    <row r="23" spans="1:3">
      <c r="A23" s="52" t="s">
        <v>142</v>
      </c>
      <c r="B23" s="25" t="s">
        <v>112</v>
      </c>
    </row>
    <row r="24" spans="1:3">
      <c r="A24" s="18" t="s">
        <v>111</v>
      </c>
      <c r="B24" s="47"/>
    </row>
    <row r="25" spans="1:3">
      <c r="A25" s="16" t="s">
        <v>110</v>
      </c>
      <c r="B25" s="73">
        <f>SUM(B26)</f>
        <v>3098.78</v>
      </c>
    </row>
    <row r="26" spans="1:3">
      <c r="A26" s="62" t="s">
        <v>109</v>
      </c>
      <c r="B26" s="40">
        <v>3098.78</v>
      </c>
    </row>
    <row r="27" spans="1:3">
      <c r="A27" s="16" t="s">
        <v>108</v>
      </c>
      <c r="B27" s="73">
        <f>SUM(B28:B36)</f>
        <v>63100016.170000002</v>
      </c>
    </row>
    <row r="28" spans="1:3">
      <c r="A28" s="15" t="s">
        <v>107</v>
      </c>
      <c r="B28" s="58">
        <v>143332.44</v>
      </c>
    </row>
    <row r="29" spans="1:3">
      <c r="A29" s="15" t="s">
        <v>106</v>
      </c>
      <c r="B29" s="40">
        <v>26335368.460000001</v>
      </c>
      <c r="C29" s="46"/>
    </row>
    <row r="30" spans="1:3">
      <c r="A30" s="15" t="s">
        <v>105</v>
      </c>
      <c r="B30" s="56">
        <v>0</v>
      </c>
    </row>
    <row r="31" spans="1:3">
      <c r="A31" s="15" t="s">
        <v>104</v>
      </c>
      <c r="B31" s="7">
        <v>2632397.0499999998</v>
      </c>
    </row>
    <row r="32" spans="1:3">
      <c r="A32" s="62" t="s">
        <v>103</v>
      </c>
      <c r="B32" s="7">
        <v>206943.71</v>
      </c>
    </row>
    <row r="33" spans="1:2">
      <c r="A33" s="62" t="s">
        <v>127</v>
      </c>
      <c r="B33" s="7">
        <v>33130463.960000001</v>
      </c>
    </row>
    <row r="34" spans="1:2">
      <c r="A34" s="62" t="s">
        <v>128</v>
      </c>
      <c r="B34" s="7">
        <v>651510.55000000005</v>
      </c>
    </row>
    <row r="35" spans="1:2">
      <c r="A35" s="62" t="s">
        <v>138</v>
      </c>
      <c r="B35" s="7">
        <v>0</v>
      </c>
    </row>
    <row r="36" spans="1:2">
      <c r="A36" s="62" t="s">
        <v>133</v>
      </c>
      <c r="B36" s="64">
        <v>0</v>
      </c>
    </row>
    <row r="37" spans="1:2">
      <c r="A37" s="67" t="s">
        <v>102</v>
      </c>
      <c r="B37" s="73">
        <f>SUM(38:41)</f>
        <v>41142591.32</v>
      </c>
    </row>
    <row r="38" spans="1:2">
      <c r="A38" s="62" t="s">
        <v>101</v>
      </c>
      <c r="B38" s="56">
        <v>55014.71</v>
      </c>
    </row>
    <row r="39" spans="1:2">
      <c r="A39" s="62" t="s">
        <v>100</v>
      </c>
      <c r="B39" s="56">
        <v>31045746.640000001</v>
      </c>
    </row>
    <row r="40" spans="1:2">
      <c r="A40" s="62" t="s">
        <v>99</v>
      </c>
      <c r="B40" s="56">
        <v>10041829.970000001</v>
      </c>
    </row>
    <row r="41" spans="1:2">
      <c r="A41" s="62" t="s">
        <v>143</v>
      </c>
      <c r="B41" s="56">
        <v>0</v>
      </c>
    </row>
    <row r="42" spans="1:2">
      <c r="A42" s="63" t="s">
        <v>98</v>
      </c>
      <c r="B42" s="10">
        <f>SUM(B25,B27,B37)</f>
        <v>104245706.27000001</v>
      </c>
    </row>
    <row r="43" spans="1:2">
      <c r="A43" s="45"/>
      <c r="B43" s="44"/>
    </row>
    <row r="44" spans="1:2" s="43" customFormat="1">
      <c r="A44" s="18" t="s">
        <v>97</v>
      </c>
      <c r="B44" s="18"/>
    </row>
    <row r="45" spans="1:2">
      <c r="A45" s="36" t="s">
        <v>96</v>
      </c>
      <c r="B45" s="73">
        <f>SUM(B46:B47)</f>
        <v>14410627.5</v>
      </c>
    </row>
    <row r="46" spans="1:2" s="4" customFormat="1">
      <c r="A46" s="62" t="s">
        <v>141</v>
      </c>
      <c r="B46" s="40">
        <v>14267087.619999999</v>
      </c>
    </row>
    <row r="47" spans="1:2" s="4" customFormat="1">
      <c r="A47" s="62" t="s">
        <v>151</v>
      </c>
      <c r="B47" s="40">
        <v>143539.88</v>
      </c>
    </row>
    <row r="48" spans="1:2" s="4" customFormat="1">
      <c r="A48" s="36" t="s">
        <v>95</v>
      </c>
      <c r="B48" s="73">
        <v>0</v>
      </c>
    </row>
    <row r="49" spans="1:2" s="4" customFormat="1">
      <c r="A49" s="13" t="s">
        <v>94</v>
      </c>
      <c r="B49" s="73">
        <f>SUM(B50:B54)</f>
        <v>445730.3</v>
      </c>
    </row>
    <row r="50" spans="1:2" s="4" customFormat="1">
      <c r="A50" s="62" t="s">
        <v>93</v>
      </c>
      <c r="B50" s="71">
        <v>145497.09</v>
      </c>
    </row>
    <row r="51" spans="1:2" s="4" customFormat="1">
      <c r="A51" s="62" t="s">
        <v>92</v>
      </c>
      <c r="B51" s="71">
        <v>14799.26</v>
      </c>
    </row>
    <row r="52" spans="1:2" s="42" customFormat="1">
      <c r="A52" s="62" t="s">
        <v>91</v>
      </c>
      <c r="B52" s="71">
        <v>35.380000000000003</v>
      </c>
    </row>
    <row r="53" spans="1:2" s="42" customFormat="1">
      <c r="A53" s="62" t="s">
        <v>127</v>
      </c>
      <c r="B53" s="71">
        <v>280167.14</v>
      </c>
    </row>
    <row r="54" spans="1:2" s="42" customFormat="1">
      <c r="A54" s="62" t="s">
        <v>128</v>
      </c>
      <c r="B54" s="71">
        <v>5231.43</v>
      </c>
    </row>
    <row r="55" spans="1:2" s="2" customFormat="1">
      <c r="A55" s="13" t="s">
        <v>90</v>
      </c>
      <c r="B55" s="73">
        <f>SUM(B56:B58)</f>
        <v>221263.7</v>
      </c>
    </row>
    <row r="56" spans="1:2" s="2" customFormat="1">
      <c r="A56" s="62" t="s">
        <v>89</v>
      </c>
      <c r="B56" s="71">
        <v>434.24</v>
      </c>
    </row>
    <row r="57" spans="1:2" s="2" customFormat="1">
      <c r="A57" s="62" t="s">
        <v>88</v>
      </c>
      <c r="B57" s="71">
        <v>164383.42000000001</v>
      </c>
    </row>
    <row r="58" spans="1:2">
      <c r="A58" s="62" t="s">
        <v>87</v>
      </c>
      <c r="B58" s="71">
        <v>56446.04</v>
      </c>
    </row>
    <row r="59" spans="1:2">
      <c r="A59" s="62" t="s">
        <v>144</v>
      </c>
      <c r="B59" s="71">
        <v>0</v>
      </c>
    </row>
    <row r="60" spans="1:2" s="2" customFormat="1">
      <c r="A60" s="13" t="s">
        <v>86</v>
      </c>
      <c r="B60" s="73">
        <f>SUM(B61:B70)</f>
        <v>314315.89999999997</v>
      </c>
    </row>
    <row r="61" spans="1:2" s="2" customFormat="1">
      <c r="A61" s="39" t="s">
        <v>85</v>
      </c>
      <c r="B61" s="40">
        <v>144401.51</v>
      </c>
    </row>
    <row r="62" spans="1:2" s="2" customFormat="1">
      <c r="A62" s="41" t="s">
        <v>84</v>
      </c>
      <c r="B62" s="64">
        <v>181.57</v>
      </c>
    </row>
    <row r="63" spans="1:2" s="2" customFormat="1">
      <c r="A63" s="39" t="s">
        <v>83</v>
      </c>
      <c r="B63" s="40">
        <v>33224.68</v>
      </c>
    </row>
    <row r="64" spans="1:2" s="2" customFormat="1">
      <c r="A64" s="39" t="s">
        <v>82</v>
      </c>
      <c r="B64" s="38">
        <v>123.4</v>
      </c>
    </row>
    <row r="65" spans="1:2" s="2" customFormat="1">
      <c r="A65" s="39" t="s">
        <v>81</v>
      </c>
      <c r="B65" s="38">
        <v>0</v>
      </c>
    </row>
    <row r="66" spans="1:2" s="2" customFormat="1">
      <c r="A66" s="39" t="s">
        <v>125</v>
      </c>
      <c r="B66" s="64">
        <v>129840.18</v>
      </c>
    </row>
    <row r="67" spans="1:2" s="2" customFormat="1">
      <c r="A67" s="39" t="s">
        <v>80</v>
      </c>
      <c r="B67" s="64">
        <v>510.76</v>
      </c>
    </row>
    <row r="68" spans="1:2" s="2" customFormat="1">
      <c r="A68" s="39" t="s">
        <v>79</v>
      </c>
      <c r="B68" s="64">
        <v>0</v>
      </c>
    </row>
    <row r="69" spans="1:2" s="2" customFormat="1">
      <c r="A69" s="39" t="s">
        <v>126</v>
      </c>
      <c r="B69" s="64">
        <v>0</v>
      </c>
    </row>
    <row r="70" spans="1:2" s="2" customFormat="1">
      <c r="A70" s="39" t="s">
        <v>153</v>
      </c>
      <c r="B70" s="64">
        <v>6033.8</v>
      </c>
    </row>
    <row r="71" spans="1:2" s="2" customFormat="1">
      <c r="A71" s="30" t="s">
        <v>78</v>
      </c>
      <c r="B71" s="72">
        <f>SUM(B45,B48,B49,B55,B60)</f>
        <v>15391937.4</v>
      </c>
    </row>
    <row r="72" spans="1:2" s="2" customFormat="1">
      <c r="A72" s="30"/>
      <c r="B72" s="21"/>
    </row>
    <row r="73" spans="1:2" s="4" customFormat="1">
      <c r="A73" s="27" t="s">
        <v>77</v>
      </c>
      <c r="B73" s="37"/>
    </row>
    <row r="74" spans="1:2" s="2" customFormat="1">
      <c r="A74" s="36" t="s">
        <v>76</v>
      </c>
      <c r="B74" s="73">
        <f>SUM(B75:B84)</f>
        <v>32684027</v>
      </c>
    </row>
    <row r="75" spans="1:2" s="2" customFormat="1">
      <c r="A75" s="62" t="s">
        <v>75</v>
      </c>
      <c r="B75" s="64">
        <v>1076380.8799999999</v>
      </c>
    </row>
    <row r="76" spans="1:2" s="2" customFormat="1">
      <c r="A76" s="62" t="s">
        <v>74</v>
      </c>
      <c r="B76" s="64">
        <v>60936.84</v>
      </c>
    </row>
    <row r="77" spans="1:2" s="2" customFormat="1">
      <c r="A77" s="62" t="s">
        <v>73</v>
      </c>
      <c r="B77" s="64">
        <v>13000000</v>
      </c>
    </row>
    <row r="78" spans="1:2" s="2" customFormat="1">
      <c r="A78" s="62" t="s">
        <v>72</v>
      </c>
      <c r="B78" s="71">
        <v>0</v>
      </c>
    </row>
    <row r="79" spans="1:2" s="2" customFormat="1">
      <c r="A79" s="62" t="s">
        <v>71</v>
      </c>
      <c r="B79" s="64">
        <v>200709.68</v>
      </c>
    </row>
    <row r="80" spans="1:2" s="2" customFormat="1">
      <c r="A80" s="62" t="s">
        <v>70</v>
      </c>
      <c r="B80" s="64">
        <v>0</v>
      </c>
    </row>
    <row r="81" spans="1:2" s="2" customFormat="1">
      <c r="A81" s="62" t="s">
        <v>69</v>
      </c>
      <c r="B81" s="64">
        <v>0</v>
      </c>
    </row>
    <row r="82" spans="1:2" s="2" customFormat="1">
      <c r="A82" s="62" t="s">
        <v>131</v>
      </c>
      <c r="B82" s="71">
        <v>17354239.350000001</v>
      </c>
    </row>
    <row r="83" spans="1:2" s="2" customFormat="1">
      <c r="A83" s="62" t="s">
        <v>146</v>
      </c>
      <c r="B83" s="40">
        <v>0</v>
      </c>
    </row>
    <row r="84" spans="1:2" s="2" customFormat="1">
      <c r="A84" s="62" t="s">
        <v>145</v>
      </c>
      <c r="B84" s="40">
        <v>991760.25</v>
      </c>
    </row>
    <row r="85" spans="1:2" s="33" customFormat="1">
      <c r="A85" s="35" t="s">
        <v>68</v>
      </c>
      <c r="B85" s="73">
        <f>SUM(B74)</f>
        <v>32684027</v>
      </c>
    </row>
    <row r="86" spans="1:2" s="2" customFormat="1">
      <c r="A86" s="25"/>
      <c r="B86" s="66"/>
    </row>
    <row r="87" spans="1:2" s="9" customFormat="1">
      <c r="A87" s="24" t="s">
        <v>67</v>
      </c>
      <c r="B87" s="23"/>
    </row>
    <row r="88" spans="1:2" s="2" customFormat="1">
      <c r="A88" s="29" t="s">
        <v>66</v>
      </c>
      <c r="B88" s="72">
        <f>SUM(B89:B98)</f>
        <v>28466936.98</v>
      </c>
    </row>
    <row r="89" spans="1:2" s="2" customFormat="1">
      <c r="A89" s="62" t="s">
        <v>65</v>
      </c>
      <c r="B89" s="71">
        <v>6033.8</v>
      </c>
    </row>
    <row r="90" spans="1:2" s="2" customFormat="1">
      <c r="A90" s="62" t="s">
        <v>64</v>
      </c>
      <c r="B90" s="71"/>
    </row>
    <row r="91" spans="1:2" s="2" customFormat="1">
      <c r="A91" s="62" t="s">
        <v>63</v>
      </c>
      <c r="B91" s="40">
        <v>0</v>
      </c>
    </row>
    <row r="92" spans="1:2" s="2" customFormat="1">
      <c r="A92" s="62" t="s">
        <v>62</v>
      </c>
      <c r="B92" s="40">
        <v>0</v>
      </c>
    </row>
    <row r="93" spans="1:2" s="2" customFormat="1">
      <c r="A93" s="62" t="s">
        <v>61</v>
      </c>
      <c r="B93" s="40">
        <v>720</v>
      </c>
    </row>
    <row r="94" spans="1:2" s="2" customFormat="1">
      <c r="A94" s="62" t="s">
        <v>60</v>
      </c>
      <c r="B94" s="40">
        <v>1116216.95</v>
      </c>
    </row>
    <row r="95" spans="1:2" s="2" customFormat="1">
      <c r="A95" s="62" t="s">
        <v>132</v>
      </c>
      <c r="B95" s="74">
        <v>14200426.35</v>
      </c>
    </row>
    <row r="96" spans="1:2" s="2" customFormat="1">
      <c r="A96" s="62" t="s">
        <v>148</v>
      </c>
      <c r="B96" s="40">
        <v>143539.88</v>
      </c>
    </row>
    <row r="97" spans="1:2" s="2" customFormat="1">
      <c r="A97" s="62" t="s">
        <v>149</v>
      </c>
      <c r="B97" s="40">
        <v>0</v>
      </c>
    </row>
    <row r="98" spans="1:2" s="2" customFormat="1">
      <c r="A98" s="62" t="s">
        <v>147</v>
      </c>
      <c r="B98" s="40">
        <v>13000000</v>
      </c>
    </row>
    <row r="99" spans="1:2" s="33" customFormat="1">
      <c r="A99" s="27" t="s">
        <v>59</v>
      </c>
      <c r="B99" s="75">
        <f>B88</f>
        <v>28466936.98</v>
      </c>
    </row>
    <row r="100" spans="1:2" s="2" customFormat="1">
      <c r="A100" s="25"/>
      <c r="B100" s="32"/>
    </row>
    <row r="101" spans="1:2" s="2" customFormat="1">
      <c r="A101" s="27" t="s">
        <v>58</v>
      </c>
      <c r="B101" s="31"/>
    </row>
    <row r="102" spans="1:2" s="2" customFormat="1">
      <c r="A102" s="27" t="s">
        <v>57</v>
      </c>
      <c r="B102" s="65"/>
    </row>
    <row r="103" spans="1:2" s="2" customFormat="1">
      <c r="A103" s="29" t="s">
        <v>56</v>
      </c>
      <c r="B103" s="61">
        <v>4022269.08</v>
      </c>
    </row>
    <row r="104" spans="1:2" s="2" customFormat="1">
      <c r="A104" s="30" t="s">
        <v>55</v>
      </c>
      <c r="B104" s="61">
        <v>3881590.41</v>
      </c>
    </row>
    <row r="105" spans="1:2" s="2" customFormat="1">
      <c r="A105" s="30" t="s">
        <v>54</v>
      </c>
      <c r="B105" s="61">
        <v>1769982.07</v>
      </c>
    </row>
    <row r="106" spans="1:2" s="2" customFormat="1">
      <c r="A106" s="29" t="s">
        <v>53</v>
      </c>
      <c r="B106" s="61">
        <v>0</v>
      </c>
    </row>
    <row r="107" spans="1:2" s="2" customFormat="1">
      <c r="A107" s="29" t="s">
        <v>52</v>
      </c>
      <c r="B107" s="61">
        <v>631573.41</v>
      </c>
    </row>
    <row r="108" spans="1:2" s="2" customFormat="1">
      <c r="A108" s="29" t="s">
        <v>51</v>
      </c>
      <c r="B108" s="72">
        <f>SUM(B109:B110)</f>
        <v>2441174.4900000002</v>
      </c>
    </row>
    <row r="109" spans="1:2" s="2" customFormat="1">
      <c r="A109" s="22" t="s">
        <v>50</v>
      </c>
      <c r="B109" s="61">
        <v>2384918.91</v>
      </c>
    </row>
    <row r="110" spans="1:2" s="2" customFormat="1">
      <c r="A110" s="22" t="s">
        <v>49</v>
      </c>
      <c r="B110" s="61">
        <v>56255.58</v>
      </c>
    </row>
    <row r="111" spans="1:2" s="2" customFormat="1" ht="30">
      <c r="A111" s="29" t="s">
        <v>48</v>
      </c>
      <c r="B111" s="34" t="s">
        <v>137</v>
      </c>
    </row>
    <row r="112" spans="1:2" s="2" customFormat="1">
      <c r="A112" s="28" t="s">
        <v>47</v>
      </c>
      <c r="B112" s="72">
        <f>SUM(B113:B128)</f>
        <v>4714247.3100000005</v>
      </c>
    </row>
    <row r="113" spans="1:2" s="2" customFormat="1">
      <c r="A113" s="39" t="s">
        <v>46</v>
      </c>
      <c r="B113" s="61">
        <v>128119.99</v>
      </c>
    </row>
    <row r="114" spans="1:2" s="2" customFormat="1">
      <c r="A114" s="39" t="s">
        <v>45</v>
      </c>
      <c r="B114" s="61">
        <v>8532.8799999999992</v>
      </c>
    </row>
    <row r="115" spans="1:2" s="2" customFormat="1">
      <c r="A115" s="39" t="s">
        <v>44</v>
      </c>
      <c r="B115" s="61">
        <v>0</v>
      </c>
    </row>
    <row r="116" spans="1:2" s="2" customFormat="1">
      <c r="A116" s="39" t="s">
        <v>43</v>
      </c>
      <c r="B116" s="61">
        <v>172822.99</v>
      </c>
    </row>
    <row r="117" spans="1:2" s="2" customFormat="1">
      <c r="A117" s="39" t="s">
        <v>42</v>
      </c>
      <c r="B117" s="61">
        <v>17712.98</v>
      </c>
    </row>
    <row r="118" spans="1:2" s="2" customFormat="1">
      <c r="A118" s="59" t="s">
        <v>41</v>
      </c>
      <c r="B118" s="61"/>
    </row>
    <row r="119" spans="1:2" s="2" customFormat="1">
      <c r="A119" s="59" t="s">
        <v>40</v>
      </c>
      <c r="B119" s="61">
        <v>33224.68</v>
      </c>
    </row>
    <row r="120" spans="1:2" s="2" customFormat="1">
      <c r="A120" s="59" t="s">
        <v>39</v>
      </c>
      <c r="B120" s="61">
        <v>2667.15</v>
      </c>
    </row>
    <row r="121" spans="1:2" s="2" customFormat="1">
      <c r="A121" s="59" t="s">
        <v>38</v>
      </c>
      <c r="B121" s="61">
        <v>0</v>
      </c>
    </row>
    <row r="122" spans="1:2" s="2" customFormat="1">
      <c r="A122" s="39" t="s">
        <v>37</v>
      </c>
      <c r="B122" s="61">
        <v>1499.23</v>
      </c>
    </row>
    <row r="123" spans="1:2" s="2" customFormat="1">
      <c r="A123" s="39" t="s">
        <v>36</v>
      </c>
      <c r="B123" s="61">
        <v>22805.040000000001</v>
      </c>
    </row>
    <row r="124" spans="1:2" s="2" customFormat="1">
      <c r="A124" s="39" t="s">
        <v>35</v>
      </c>
      <c r="B124" s="61">
        <v>800</v>
      </c>
    </row>
    <row r="125" spans="1:2" s="2" customFormat="1">
      <c r="A125" s="59" t="s">
        <v>134</v>
      </c>
      <c r="B125" s="61"/>
    </row>
    <row r="126" spans="1:2" s="2" customFormat="1">
      <c r="A126" s="59" t="s">
        <v>152</v>
      </c>
      <c r="B126" s="61">
        <v>12665.14</v>
      </c>
    </row>
    <row r="127" spans="1:2" s="2" customFormat="1">
      <c r="A127" s="59" t="s">
        <v>34</v>
      </c>
      <c r="B127" s="61">
        <v>4050</v>
      </c>
    </row>
    <row r="128" spans="1:2" s="2" customFormat="1">
      <c r="A128" s="59" t="s">
        <v>136</v>
      </c>
      <c r="B128" s="61">
        <v>4309347.2300000004</v>
      </c>
    </row>
    <row r="129" spans="1:2" s="2" customFormat="1">
      <c r="A129" s="25" t="s">
        <v>33</v>
      </c>
      <c r="B129" s="73">
        <f>SUM(B103,B104,B105,B106,B107,B108,B111,B112)</f>
        <v>17460836.770000003</v>
      </c>
    </row>
    <row r="130" spans="1:2" s="2" customFormat="1">
      <c r="A130" s="25"/>
      <c r="B130" s="26"/>
    </row>
    <row r="131" spans="1:2" s="2" customFormat="1">
      <c r="A131" s="27" t="s">
        <v>32</v>
      </c>
      <c r="B131" s="27"/>
    </row>
    <row r="132" spans="1:2" s="4" customFormat="1">
      <c r="A132" s="59" t="s">
        <v>31</v>
      </c>
      <c r="B132" s="26">
        <v>1055382.6299999999</v>
      </c>
    </row>
    <row r="133" spans="1:2" s="4" customFormat="1">
      <c r="A133" s="22" t="s">
        <v>30</v>
      </c>
      <c r="B133" s="61">
        <v>0</v>
      </c>
    </row>
    <row r="134" spans="1:2" s="4" customFormat="1">
      <c r="A134" s="22" t="s">
        <v>29</v>
      </c>
      <c r="B134" s="61">
        <v>0</v>
      </c>
    </row>
    <row r="135" spans="1:2" s="2" customFormat="1">
      <c r="A135" s="22" t="s">
        <v>28</v>
      </c>
      <c r="B135" s="61">
        <v>0</v>
      </c>
    </row>
    <row r="136" spans="1:2" s="2" customFormat="1" ht="14.25" customHeight="1">
      <c r="A136" s="25" t="s">
        <v>27</v>
      </c>
      <c r="B136" s="34">
        <f>B132+B133+B134+B135</f>
        <v>1055382.6299999999</v>
      </c>
    </row>
    <row r="137" spans="1:2" s="2" customFormat="1">
      <c r="A137" s="25" t="s">
        <v>26</v>
      </c>
      <c r="B137" s="34">
        <f>B129+B136</f>
        <v>18516219.400000002</v>
      </c>
    </row>
    <row r="138" spans="1:2" s="2" customFormat="1">
      <c r="A138" s="25"/>
      <c r="B138" s="21"/>
    </row>
    <row r="139" spans="1:2" s="2" customFormat="1">
      <c r="A139" s="24" t="s">
        <v>25</v>
      </c>
      <c r="B139" s="23"/>
    </row>
    <row r="140" spans="1:2" s="2" customFormat="1">
      <c r="A140" s="22" t="s">
        <v>24</v>
      </c>
      <c r="B140" s="21">
        <v>0</v>
      </c>
    </row>
    <row r="141" spans="1:2" s="19" customFormat="1">
      <c r="A141" s="20" t="s">
        <v>23</v>
      </c>
      <c r="B141" s="69">
        <f>B140</f>
        <v>0</v>
      </c>
    </row>
    <row r="142" spans="1:2" s="2" customFormat="1">
      <c r="A142" s="77"/>
      <c r="B142" s="77"/>
    </row>
    <row r="143" spans="1:2">
      <c r="A143" s="18" t="s">
        <v>140</v>
      </c>
      <c r="B143" s="17"/>
    </row>
    <row r="144" spans="1:2">
      <c r="A144" s="16" t="s">
        <v>22</v>
      </c>
      <c r="B144" s="73">
        <f>SUM(B145)</f>
        <v>10795.32</v>
      </c>
    </row>
    <row r="145" spans="1:2">
      <c r="A145" s="15" t="s">
        <v>21</v>
      </c>
      <c r="B145" s="40">
        <v>10795.32</v>
      </c>
    </row>
    <row r="146" spans="1:2">
      <c r="A146" s="16" t="s">
        <v>20</v>
      </c>
      <c r="B146" s="73">
        <f>SUM(B147:B155)</f>
        <v>59622317.230000004</v>
      </c>
    </row>
    <row r="147" spans="1:2">
      <c r="A147" s="15" t="s">
        <v>19</v>
      </c>
      <c r="B147" s="40">
        <v>561449.92000000004</v>
      </c>
    </row>
    <row r="148" spans="1:2">
      <c r="A148" s="15" t="s">
        <v>18</v>
      </c>
      <c r="B148" s="40">
        <v>25410518.469999999</v>
      </c>
    </row>
    <row r="149" spans="1:2">
      <c r="A149" s="15" t="s">
        <v>17</v>
      </c>
      <c r="B149" s="56">
        <v>0</v>
      </c>
    </row>
    <row r="150" spans="1:2">
      <c r="A150" s="15" t="s">
        <v>16</v>
      </c>
      <c r="B150" s="7">
        <v>2586259.4700000002</v>
      </c>
    </row>
    <row r="151" spans="1:2">
      <c r="A151" s="15" t="s">
        <v>15</v>
      </c>
      <c r="B151" s="7">
        <v>6989.41</v>
      </c>
    </row>
    <row r="152" spans="1:2">
      <c r="A152" s="15" t="s">
        <v>129</v>
      </c>
      <c r="B152" s="7">
        <v>30256818.100000001</v>
      </c>
    </row>
    <row r="153" spans="1:2">
      <c r="A153" s="15" t="s">
        <v>130</v>
      </c>
      <c r="B153" s="7">
        <v>800281.86</v>
      </c>
    </row>
    <row r="154" spans="1:2">
      <c r="A154" s="15" t="s">
        <v>139</v>
      </c>
      <c r="B154" s="7">
        <v>0</v>
      </c>
    </row>
    <row r="155" spans="1:2">
      <c r="A155" s="15" t="s">
        <v>135</v>
      </c>
      <c r="B155" s="7">
        <v>0</v>
      </c>
    </row>
    <row r="156" spans="1:2">
      <c r="A156" s="16" t="s">
        <v>14</v>
      </c>
      <c r="B156" s="73">
        <f>SUM(B157:B160)</f>
        <v>41488311.719999999</v>
      </c>
    </row>
    <row r="157" spans="1:2">
      <c r="A157" s="15" t="s">
        <v>13</v>
      </c>
      <c r="B157" s="7">
        <v>55448.95</v>
      </c>
    </row>
    <row r="158" spans="1:2">
      <c r="A158" s="15" t="s">
        <v>12</v>
      </c>
      <c r="B158" s="40">
        <v>18210130.059999999</v>
      </c>
    </row>
    <row r="159" spans="1:2">
      <c r="A159" s="15" t="s">
        <v>11</v>
      </c>
      <c r="B159" s="56">
        <v>11214492.960000001</v>
      </c>
    </row>
    <row r="160" spans="1:2">
      <c r="A160" s="62" t="s">
        <v>150</v>
      </c>
      <c r="B160" s="56">
        <v>12008239.75</v>
      </c>
    </row>
    <row r="161" spans="1:3" s="4" customFormat="1">
      <c r="A161" s="14" t="s">
        <v>10</v>
      </c>
      <c r="B161" s="73">
        <f>SUM(B144,B146,B156)</f>
        <v>101121424.27000001</v>
      </c>
    </row>
    <row r="162" spans="1:3" s="2" customFormat="1">
      <c r="A162" s="13" t="s">
        <v>9</v>
      </c>
      <c r="B162" s="73">
        <f>(B42+B71)-(B137+B141)</f>
        <v>101121424.27000001</v>
      </c>
      <c r="C162" s="70"/>
    </row>
    <row r="163" spans="1:3" s="2" customFormat="1">
      <c r="A163" s="60" t="s">
        <v>8</v>
      </c>
      <c r="B163" s="68"/>
    </row>
    <row r="164" spans="1:3" s="9" customFormat="1">
      <c r="A164" s="6" t="s">
        <v>7</v>
      </c>
      <c r="B164" s="12"/>
    </row>
    <row r="165" spans="1:3" s="9" customFormat="1">
      <c r="A165" s="11" t="s">
        <v>6</v>
      </c>
      <c r="B165" s="83">
        <v>3532638.7</v>
      </c>
    </row>
    <row r="166" spans="1:3" s="9" customFormat="1">
      <c r="A166" s="11" t="s">
        <v>5</v>
      </c>
      <c r="B166" s="83">
        <v>0</v>
      </c>
    </row>
    <row r="167" spans="1:3" s="9" customFormat="1">
      <c r="A167" s="11" t="s">
        <v>4</v>
      </c>
      <c r="B167" s="83">
        <v>0</v>
      </c>
    </row>
    <row r="168" spans="1:3" s="2" customFormat="1">
      <c r="A168" s="8" t="s">
        <v>3</v>
      </c>
      <c r="B168" s="84">
        <v>176630.18</v>
      </c>
    </row>
    <row r="169" spans="1:3" s="2" customFormat="1">
      <c r="A169" s="6" t="s">
        <v>2</v>
      </c>
      <c r="B169" s="5">
        <f>SUM(B165,B166,B167,B168)</f>
        <v>3709268.8800000004</v>
      </c>
    </row>
    <row r="170" spans="1:3" s="2" customFormat="1">
      <c r="A170" s="78"/>
      <c r="B170" s="78"/>
    </row>
    <row r="171" spans="1:3" s="2" customFormat="1">
      <c r="A171" s="78"/>
      <c r="B171" s="78"/>
    </row>
    <row r="172" spans="1:3" s="4" customFormat="1">
      <c r="A172" s="78"/>
      <c r="B172" s="78"/>
    </row>
    <row r="173" spans="1:3" s="4" customFormat="1">
      <c r="A173" s="3"/>
      <c r="B173" s="3"/>
    </row>
    <row r="174" spans="1:3" s="4" customFormat="1">
      <c r="A174" s="3"/>
      <c r="B174" s="3"/>
    </row>
    <row r="175" spans="1:3">
      <c r="A175" s="3"/>
      <c r="B175" s="3"/>
    </row>
    <row r="176" spans="1:3">
      <c r="A176" s="2" t="s">
        <v>1</v>
      </c>
      <c r="B176" s="2"/>
    </row>
    <row r="177" spans="1:2">
      <c r="A177" s="2"/>
      <c r="B177" s="2"/>
    </row>
    <row r="178" spans="1:2" s="2" customFormat="1">
      <c r="A178" s="2" t="s">
        <v>0</v>
      </c>
    </row>
    <row r="203" spans="1:1">
      <c r="A203"/>
    </row>
  </sheetData>
  <mergeCells count="9">
    <mergeCell ref="A22:B22"/>
    <mergeCell ref="A142:B142"/>
    <mergeCell ref="A170:B172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B45 B5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05_2024</vt:lpstr>
      <vt:lpstr>'05_2024'!Area_de_impressao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dielma.sousa</cp:lastModifiedBy>
  <cp:lastPrinted>2024-06-27T12:38:14Z</cp:lastPrinted>
  <dcterms:created xsi:type="dcterms:W3CDTF">2023-04-26T14:21:18Z</dcterms:created>
  <dcterms:modified xsi:type="dcterms:W3CDTF">2024-06-28T19:39:47Z</dcterms:modified>
</cp:coreProperties>
</file>